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zé Correia\Documents\ISEG\Exercícios\"/>
    </mc:Choice>
  </mc:AlternateContent>
  <xr:revisionPtr revIDLastSave="0" documentId="13_ncr:1_{C38A79B4-4799-463B-A6A7-CDFEE7622485}" xr6:coauthVersionLast="47" xr6:coauthVersionMax="47" xr10:uidLastSave="{00000000-0000-0000-0000-000000000000}"/>
  <bookViews>
    <workbookView xWindow="-104" yWindow="-104" windowWidth="22326" windowHeight="11947" xr2:uid="{3C0401B6-3D97-4D62-9B59-71B3B05E383D}"/>
  </bookViews>
  <sheets>
    <sheet name="Fo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  <c r="B93" i="1" l="1"/>
  <c r="B91" i="1"/>
  <c r="C84" i="1"/>
  <c r="F82" i="1"/>
  <c r="E82" i="1"/>
  <c r="C79" i="1"/>
  <c r="D75" i="1"/>
  <c r="D74" i="1"/>
  <c r="D70" i="1"/>
  <c r="E68" i="1"/>
  <c r="C64" i="1"/>
  <c r="C63" i="1"/>
  <c r="D56" i="1"/>
  <c r="D53" i="1"/>
  <c r="B51" i="1"/>
  <c r="D44" i="1" l="1"/>
  <c r="D32" i="1"/>
  <c r="D26" i="1"/>
  <c r="E25" i="1"/>
  <c r="C20" i="1"/>
  <c r="C15" i="1"/>
  <c r="C14" i="1"/>
  <c r="C7" i="1"/>
</calcChain>
</file>

<file path=xl/sharedStrings.xml><?xml version="1.0" encoding="utf-8"?>
<sst xmlns="http://schemas.openxmlformats.org/spreadsheetml/2006/main" count="73" uniqueCount="34">
  <si>
    <t>a)</t>
  </si>
  <si>
    <t>Co</t>
  </si>
  <si>
    <t>n</t>
  </si>
  <si>
    <t>i</t>
  </si>
  <si>
    <t>b)</t>
  </si>
  <si>
    <t>j</t>
  </si>
  <si>
    <t>C6 meses</t>
  </si>
  <si>
    <t>c)</t>
  </si>
  <si>
    <t>1+i</t>
  </si>
  <si>
    <t>i=</t>
  </si>
  <si>
    <t>d)</t>
  </si>
  <si>
    <t>C5</t>
  </si>
  <si>
    <t>=</t>
  </si>
  <si>
    <t>C0 =</t>
  </si>
  <si>
    <t>e)</t>
  </si>
  <si>
    <t>C10</t>
  </si>
  <si>
    <t>J</t>
  </si>
  <si>
    <t>f)</t>
  </si>
  <si>
    <t>C0</t>
  </si>
  <si>
    <t>+</t>
  </si>
  <si>
    <t>[(1+i)^2-1]</t>
  </si>
  <si>
    <t>(2i+i^2)</t>
  </si>
  <si>
    <t>g)</t>
  </si>
  <si>
    <t xml:space="preserve">i' = </t>
  </si>
  <si>
    <t>(1+i)^(1/m)-1</t>
  </si>
  <si>
    <t>h)</t>
  </si>
  <si>
    <t>i)</t>
  </si>
  <si>
    <t>C 181 dias</t>
  </si>
  <si>
    <t>RJC</t>
  </si>
  <si>
    <t>RJS</t>
  </si>
  <si>
    <t>i'</t>
  </si>
  <si>
    <t>j)</t>
  </si>
  <si>
    <t>(1+i)^15</t>
  </si>
  <si>
    <t>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</si>
</sst>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0B883-A23D-4DC8-841A-8851E26B7CC6}">
  <dimension ref="A1:G101"/>
  <sheetViews>
    <sheetView tabSelected="1" topLeftCell="A55" workbookViewId="0">
      <selection activeCell="D74" sqref="D74"/>
    </sheetView>
  </sheetViews>
  <sheetFormatPr defaultRowHeight="14.4" x14ac:dyDescent="0.3"/>
  <sheetData>
    <row r="1" spans="1:3" x14ac:dyDescent="0.3">
      <c r="A1" t="s">
        <v>0</v>
      </c>
    </row>
    <row r="3" spans="1:3" x14ac:dyDescent="0.3">
      <c r="B3" t="s">
        <v>1</v>
      </c>
      <c r="C3">
        <v>5000</v>
      </c>
    </row>
    <row r="4" spans="1:3" x14ac:dyDescent="0.3">
      <c r="B4" t="s">
        <v>2</v>
      </c>
      <c r="C4">
        <v>28</v>
      </c>
    </row>
    <row r="5" spans="1:3" x14ac:dyDescent="0.3">
      <c r="B5" t="s">
        <v>3</v>
      </c>
      <c r="C5" s="1">
        <v>0.15</v>
      </c>
    </row>
    <row r="7" spans="1:3" x14ac:dyDescent="0.3">
      <c r="C7">
        <f>C3*(1+C5)^C4</f>
        <v>250328.06032811248</v>
      </c>
    </row>
    <row r="10" spans="1:3" x14ac:dyDescent="0.3">
      <c r="A10" t="s">
        <v>4</v>
      </c>
      <c r="B10" t="s">
        <v>1</v>
      </c>
      <c r="C10">
        <v>1000</v>
      </c>
    </row>
    <row r="11" spans="1:3" x14ac:dyDescent="0.3">
      <c r="B11" t="s">
        <v>2</v>
      </c>
      <c r="C11">
        <v>0.5</v>
      </c>
    </row>
    <row r="12" spans="1:3" x14ac:dyDescent="0.3">
      <c r="B12" t="s">
        <v>3</v>
      </c>
      <c r="C12" s="1">
        <v>0.04</v>
      </c>
    </row>
    <row r="14" spans="1:3" x14ac:dyDescent="0.3">
      <c r="B14" t="s">
        <v>5</v>
      </c>
      <c r="C14">
        <f>C10*C12</f>
        <v>40</v>
      </c>
    </row>
    <row r="15" spans="1:3" x14ac:dyDescent="0.3">
      <c r="B15" t="s">
        <v>6</v>
      </c>
      <c r="C15">
        <f>C10+C14</f>
        <v>1040</v>
      </c>
    </row>
    <row r="17" spans="1:5" x14ac:dyDescent="0.3">
      <c r="A17" t="s">
        <v>7</v>
      </c>
    </row>
    <row r="18" spans="1:5" x14ac:dyDescent="0.3">
      <c r="C18">
        <v>484000</v>
      </c>
      <c r="E18">
        <v>400000</v>
      </c>
    </row>
    <row r="20" spans="1:5" x14ac:dyDescent="0.3">
      <c r="C20">
        <f>SQRT(C18/E18)</f>
        <v>1.1000000000000001</v>
      </c>
      <c r="E20" t="s">
        <v>8</v>
      </c>
    </row>
    <row r="21" spans="1:5" x14ac:dyDescent="0.3">
      <c r="C21" t="s">
        <v>9</v>
      </c>
      <c r="D21">
        <v>0.1</v>
      </c>
    </row>
    <row r="24" spans="1:5" x14ac:dyDescent="0.3">
      <c r="A24" t="s">
        <v>10</v>
      </c>
    </row>
    <row r="25" spans="1:5" x14ac:dyDescent="0.3">
      <c r="A25" t="s">
        <v>11</v>
      </c>
      <c r="B25">
        <v>850000</v>
      </c>
      <c r="C25" t="s">
        <v>12</v>
      </c>
      <c r="D25" t="s">
        <v>1</v>
      </c>
      <c r="E25">
        <f>(1.15)^5</f>
        <v>2.0113571874999994</v>
      </c>
    </row>
    <row r="26" spans="1:5" x14ac:dyDescent="0.3">
      <c r="B26" t="s">
        <v>13</v>
      </c>
      <c r="D26">
        <f>B25/E25</f>
        <v>422600.22500354639</v>
      </c>
    </row>
    <row r="30" spans="1:5" x14ac:dyDescent="0.3">
      <c r="A30" t="s">
        <v>14</v>
      </c>
    </row>
    <row r="31" spans="1:5" x14ac:dyDescent="0.3">
      <c r="B31" t="s">
        <v>15</v>
      </c>
      <c r="C31" t="s">
        <v>12</v>
      </c>
      <c r="D31">
        <f>550000*(1.12)^10</f>
        <v>1708216.5145893162</v>
      </c>
    </row>
    <row r="32" spans="1:5" x14ac:dyDescent="0.3">
      <c r="B32" t="s">
        <v>16</v>
      </c>
      <c r="D32">
        <f>D31-550000</f>
        <v>1158216.5145893162</v>
      </c>
    </row>
    <row r="37" spans="1:7" x14ac:dyDescent="0.3">
      <c r="A37" t="s">
        <v>17</v>
      </c>
      <c r="B37">
        <v>126000</v>
      </c>
      <c r="C37" t="s">
        <v>12</v>
      </c>
      <c r="D37" t="s">
        <v>1</v>
      </c>
      <c r="E37" t="s">
        <v>3</v>
      </c>
      <c r="F37">
        <v>2</v>
      </c>
    </row>
    <row r="39" spans="1:7" x14ac:dyDescent="0.3">
      <c r="B39">
        <v>134820</v>
      </c>
      <c r="C39" t="s">
        <v>12</v>
      </c>
      <c r="D39" t="s">
        <v>18</v>
      </c>
      <c r="E39" t="s">
        <v>20</v>
      </c>
    </row>
    <row r="42" spans="1:7" x14ac:dyDescent="0.3">
      <c r="B42" t="s">
        <v>1</v>
      </c>
      <c r="C42" t="s">
        <v>12</v>
      </c>
    </row>
    <row r="44" spans="1:7" x14ac:dyDescent="0.3">
      <c r="B44">
        <v>134820</v>
      </c>
      <c r="C44" t="s">
        <v>12</v>
      </c>
      <c r="D44" s="2">
        <f>B37/2</f>
        <v>63000</v>
      </c>
      <c r="E44" t="s">
        <v>21</v>
      </c>
    </row>
    <row r="45" spans="1:7" x14ac:dyDescent="0.3">
      <c r="D45" t="s">
        <v>3</v>
      </c>
    </row>
    <row r="47" spans="1:7" x14ac:dyDescent="0.3">
      <c r="D47">
        <v>126000</v>
      </c>
      <c r="E47" t="s">
        <v>19</v>
      </c>
      <c r="F47">
        <v>63000</v>
      </c>
      <c r="G47" t="s">
        <v>3</v>
      </c>
    </row>
    <row r="51" spans="1:5" x14ac:dyDescent="0.3">
      <c r="B51">
        <f>B44-D47</f>
        <v>8820</v>
      </c>
      <c r="C51" t="s">
        <v>12</v>
      </c>
      <c r="D51">
        <v>63000</v>
      </c>
      <c r="E51" t="s">
        <v>3</v>
      </c>
    </row>
    <row r="53" spans="1:5" x14ac:dyDescent="0.3">
      <c r="B53" t="s">
        <v>3</v>
      </c>
      <c r="C53" t="s">
        <v>12</v>
      </c>
      <c r="D53">
        <f>B51/D51</f>
        <v>0.14000000000000001</v>
      </c>
    </row>
    <row r="56" spans="1:5" x14ac:dyDescent="0.3">
      <c r="B56" t="s">
        <v>1</v>
      </c>
      <c r="C56" t="s">
        <v>12</v>
      </c>
      <c r="D56">
        <f>B37/(F37*D53)</f>
        <v>449999.99999999994</v>
      </c>
    </row>
    <row r="61" spans="1:5" x14ac:dyDescent="0.3">
      <c r="A61" t="s">
        <v>22</v>
      </c>
      <c r="B61" t="s">
        <v>23</v>
      </c>
      <c r="C61" t="s">
        <v>24</v>
      </c>
    </row>
    <row r="63" spans="1:5" x14ac:dyDescent="0.3">
      <c r="B63" t="s">
        <v>23</v>
      </c>
      <c r="C63">
        <f>1.15^0.5</f>
        <v>1.0723805294763609</v>
      </c>
    </row>
    <row r="64" spans="1:5" x14ac:dyDescent="0.3">
      <c r="B64" t="s">
        <v>23</v>
      </c>
      <c r="C64">
        <f>C63-1</f>
        <v>7.2380529476360866E-2</v>
      </c>
    </row>
    <row r="68" spans="1:5" x14ac:dyDescent="0.3">
      <c r="A68" t="s">
        <v>25</v>
      </c>
      <c r="B68">
        <v>141000</v>
      </c>
      <c r="C68" t="s">
        <v>12</v>
      </c>
      <c r="D68" t="s">
        <v>18</v>
      </c>
      <c r="E68">
        <f>1.12^16</f>
        <v>6.1303936503678891</v>
      </c>
    </row>
    <row r="70" spans="1:5" x14ac:dyDescent="0.3">
      <c r="B70" t="s">
        <v>18</v>
      </c>
      <c r="C70" t="s">
        <v>12</v>
      </c>
      <c r="D70">
        <f>B68/E68</f>
        <v>23000.154319867939</v>
      </c>
    </row>
    <row r="73" spans="1:5" x14ac:dyDescent="0.3">
      <c r="A73" t="s">
        <v>26</v>
      </c>
      <c r="B73" t="s">
        <v>29</v>
      </c>
    </row>
    <row r="74" spans="1:5" x14ac:dyDescent="0.3">
      <c r="B74" t="s">
        <v>16</v>
      </c>
      <c r="C74" t="s">
        <v>12</v>
      </c>
      <c r="D74">
        <f>2500*181/365*0.0325</f>
        <v>40.291095890410958</v>
      </c>
    </row>
    <row r="75" spans="1:5" x14ac:dyDescent="0.3">
      <c r="B75" t="s">
        <v>27</v>
      </c>
      <c r="C75" t="s">
        <v>12</v>
      </c>
      <c r="D75">
        <f>2500+D74</f>
        <v>2540.2910958904108</v>
      </c>
    </row>
    <row r="78" spans="1:5" x14ac:dyDescent="0.3">
      <c r="B78" t="s">
        <v>28</v>
      </c>
    </row>
    <row r="79" spans="1:5" x14ac:dyDescent="0.3">
      <c r="C79">
        <f>2500*(1.0325)^(181/365)</f>
        <v>2539.9663111759764</v>
      </c>
    </row>
    <row r="82" spans="1:6" x14ac:dyDescent="0.3">
      <c r="C82" t="s">
        <v>30</v>
      </c>
      <c r="D82" t="s">
        <v>12</v>
      </c>
      <c r="E82">
        <f>(1.0325)^(1/(365/181))</f>
        <v>1.0159865244703905</v>
      </c>
      <c r="F82">
        <f>E82-1</f>
        <v>1.5986524470390506E-2</v>
      </c>
    </row>
    <row r="84" spans="1:6" x14ac:dyDescent="0.3">
      <c r="C84">
        <f>2500*(1+F82)</f>
        <v>2539.9663111759764</v>
      </c>
    </row>
    <row r="88" spans="1:6" x14ac:dyDescent="0.3">
      <c r="A88" t="s">
        <v>31</v>
      </c>
      <c r="B88">
        <v>123256</v>
      </c>
      <c r="C88" t="s">
        <v>12</v>
      </c>
      <c r="D88">
        <v>8000</v>
      </c>
      <c r="E88" t="s">
        <v>32</v>
      </c>
    </row>
    <row r="91" spans="1:6" x14ac:dyDescent="0.3">
      <c r="B91">
        <f>B88/D88</f>
        <v>15.407</v>
      </c>
      <c r="C91" t="s">
        <v>12</v>
      </c>
      <c r="D91" t="s">
        <v>32</v>
      </c>
    </row>
    <row r="93" spans="1:6" x14ac:dyDescent="0.3">
      <c r="B93">
        <f>B91^(1/15)</f>
        <v>1.1999998879752307</v>
      </c>
      <c r="C93" t="s">
        <v>12</v>
      </c>
      <c r="D93" t="s">
        <v>8</v>
      </c>
    </row>
    <row r="95" spans="1:6" x14ac:dyDescent="0.3">
      <c r="B95" t="s">
        <v>3</v>
      </c>
      <c r="C95" t="s">
        <v>12</v>
      </c>
      <c r="D95">
        <v>0.2</v>
      </c>
    </row>
    <row r="101" spans="1:4" x14ac:dyDescent="0.3">
      <c r="A101" t="s">
        <v>33</v>
      </c>
      <c r="B101" t="s">
        <v>18</v>
      </c>
      <c r="C101" t="s">
        <v>12</v>
      </c>
      <c r="D101">
        <v>20000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Jozé Correia</dc:creator>
  <cp:lastModifiedBy>Jozé Correia</cp:lastModifiedBy>
  <dcterms:created xsi:type="dcterms:W3CDTF">2023-09-20T09:18:55Z</dcterms:created>
  <dcterms:modified xsi:type="dcterms:W3CDTF">2023-09-20T13:54:28Z</dcterms:modified>
</cp:coreProperties>
</file>